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xr:revisionPtr revIDLastSave="0" documentId="8_{17180699-04F1-4305-AE7C-A13EBCA6FD35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01 Hinweise" sheetId="4" r:id="rId1"/>
    <sheet name="02 Entgelt 2024-2025" sheetId="2" r:id="rId2"/>
    <sheet name="03 Berechnungsgrundlage" sheetId="6" r:id="rId3"/>
  </sheets>
  <definedNames>
    <definedName name="_xlnm.Print_Area" localSheetId="0">'01 Hinweise'!$A$1:$N$44</definedName>
    <definedName name="_xlnm.Print_Area" localSheetId="1">'02 Entgelt 2024-2025'!$A$1:$I$80</definedName>
    <definedName name="LFZBEGINN">'02 Entgelt 2024-2025'!$D$2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6" l="1"/>
  <c r="J14" i="6"/>
  <c r="I14" i="6"/>
  <c r="H14" i="6"/>
  <c r="G14" i="6"/>
  <c r="F14" i="6"/>
  <c r="E14" i="6"/>
  <c r="D14" i="6"/>
  <c r="D36" i="2"/>
  <c r="D38" i="2" s="1"/>
  <c r="G30" i="2"/>
  <c r="F30" i="2"/>
  <c r="G29" i="2"/>
  <c r="F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29" i="2" s="1"/>
  <c r="H30" i="2" s="1"/>
  <c r="F40" i="2" s="1"/>
  <c r="F14" i="2"/>
  <c r="I3" i="2"/>
  <c r="M1" i="6" s="1"/>
  <c r="H3" i="2"/>
  <c r="L1" i="6" s="1"/>
  <c r="D15" i="6" l="1"/>
  <c r="D20" i="6" s="1"/>
  <c r="E15" i="6"/>
  <c r="E20" i="6" s="1"/>
  <c r="F15" i="6"/>
  <c r="F20" i="6" s="1"/>
  <c r="G15" i="6"/>
  <c r="G20" i="6" s="1"/>
  <c r="H15" i="6"/>
  <c r="H20" i="6" s="1"/>
  <c r="I15" i="6"/>
  <c r="I20" i="6" s="1"/>
  <c r="J15" i="6"/>
  <c r="J20" i="6" s="1"/>
  <c r="K15" i="6"/>
  <c r="K20" i="6" s="1"/>
  <c r="L20" i="6" l="1"/>
</calcChain>
</file>

<file path=xl/sharedStrings.xml><?xml version="1.0" encoding="utf-8"?>
<sst xmlns="http://schemas.openxmlformats.org/spreadsheetml/2006/main" count="82" uniqueCount="75">
  <si>
    <t>Einrichtung</t>
  </si>
  <si>
    <t>Träger</t>
  </si>
  <si>
    <t>Name</t>
  </si>
  <si>
    <t>Straße</t>
  </si>
  <si>
    <t>PLZ Ort</t>
  </si>
  <si>
    <t>Telefon</t>
  </si>
  <si>
    <t>IK</t>
  </si>
  <si>
    <t>1.bestehende Ausbildungsverhältnisse</t>
  </si>
  <si>
    <t>Nr.</t>
  </si>
  <si>
    <t>Vorname</t>
  </si>
  <si>
    <t>Ausbildungszeit</t>
  </si>
  <si>
    <t>von</t>
  </si>
  <si>
    <t>bis</t>
  </si>
  <si>
    <t>Summe</t>
  </si>
  <si>
    <t>2. Umrechnung in betreuungstägliche Entgelte</t>
  </si>
  <si>
    <t>Platzkapazität der Einrichtung</t>
  </si>
  <si>
    <t>Kalendertage</t>
  </si>
  <si>
    <t>Auslastung</t>
  </si>
  <si>
    <t>Betreuungstage</t>
  </si>
  <si>
    <t>Träger der Einrichtung</t>
  </si>
  <si>
    <t>Pflegekasse bei der AOK PLUS - Die Gesundheitskasse für Sachsen und Thüringen.</t>
  </si>
  <si>
    <t>in Vollmacht für die Landesverbände der Pflegekassen in Thüringen</t>
  </si>
  <si>
    <t>___________________________________________________</t>
  </si>
  <si>
    <t>örtlicher Träger der Sozialhilfe</t>
  </si>
  <si>
    <t xml:space="preserve">gemäß § 82a SGB XI vom </t>
  </si>
  <si>
    <t xml:space="preserve">bis zum </t>
  </si>
  <si>
    <r>
      <t>(Ergänzen Sie Ihre Angaben in den</t>
    </r>
    <r>
      <rPr>
        <b/>
        <i/>
        <sz val="10"/>
        <color theme="7" tint="-0.249977111117893"/>
        <rFont val="Arial"/>
        <family val="2"/>
      </rPr>
      <t xml:space="preserve"> gelb markierten</t>
    </r>
    <r>
      <rPr>
        <b/>
        <i/>
        <sz val="10"/>
        <rFont val="Arial"/>
        <family val="2"/>
      </rPr>
      <t xml:space="preserve"> Feldern)</t>
    </r>
  </si>
  <si>
    <t>EUR.</t>
  </si>
  <si>
    <t>Hinweise zum Ausfüllen und Einreichen der Vereinbarung zur Berücksichtigung der AVG nach § 82a SGB XI</t>
  </si>
  <si>
    <t>Allgemeine Hinweise:</t>
  </si>
  <si>
    <t xml:space="preserve">   (entfällt, falls Unterschrift und Stempel der Berufsschule auf Ausbildungsvertrag vorhanden)</t>
  </si>
  <si>
    <t>Abgabe:</t>
  </si>
  <si>
    <t>&gt; Nachträge zu Ausbildungsverträgen bei tariflichen Veränderungen - sofern noch nicht vorliegend</t>
  </si>
  <si>
    <r>
      <t xml:space="preserve">&gt; Formblatt in </t>
    </r>
    <r>
      <rPr>
        <b/>
        <sz val="11"/>
        <rFont val="Arial"/>
        <family val="2"/>
      </rPr>
      <t>4-facher</t>
    </r>
    <r>
      <rPr>
        <sz val="11"/>
        <rFont val="Arial"/>
        <family val="2"/>
      </rPr>
      <t xml:space="preserve"> Ausfertigung </t>
    </r>
    <r>
      <rPr>
        <b/>
        <sz val="11"/>
        <rFont val="Arial"/>
        <family val="2"/>
      </rPr>
      <t xml:space="preserve">im Original unterschrieben </t>
    </r>
    <r>
      <rPr>
        <sz val="11"/>
        <rFont val="Arial"/>
        <family val="2"/>
      </rPr>
      <t>(</t>
    </r>
    <r>
      <rPr>
        <b/>
        <sz val="11"/>
        <rFont val="Arial"/>
        <family val="2"/>
      </rPr>
      <t>Tabellenblatt 02</t>
    </r>
    <r>
      <rPr>
        <sz val="11"/>
        <rFont val="Arial"/>
        <family val="2"/>
      </rPr>
      <t>)</t>
    </r>
  </si>
  <si>
    <r>
      <t xml:space="preserve">&gt; alle </t>
    </r>
    <r>
      <rPr>
        <b/>
        <sz val="11"/>
        <rFont val="Arial"/>
        <family val="2"/>
      </rPr>
      <t>gelb</t>
    </r>
    <r>
      <rPr>
        <sz val="11"/>
        <rFont val="Arial"/>
        <family val="2"/>
      </rPr>
      <t xml:space="preserve"> unterlegten </t>
    </r>
    <r>
      <rPr>
        <b/>
        <sz val="11"/>
        <rFont val="Arial"/>
        <family val="2"/>
      </rPr>
      <t>Felder sind vollständig auszufüllen</t>
    </r>
  </si>
  <si>
    <r>
      <t xml:space="preserve">&gt; bitte </t>
    </r>
    <r>
      <rPr>
        <b/>
        <sz val="11"/>
        <rFont val="Arial"/>
        <family val="2"/>
      </rPr>
      <t>korrektes Institutionskennzeichen</t>
    </r>
    <r>
      <rPr>
        <sz val="11"/>
        <rFont val="Arial"/>
        <family val="2"/>
      </rPr>
      <t xml:space="preserve"> angeben</t>
    </r>
  </si>
  <si>
    <t>Einzureichende Unterlagen für Tabellenblatt 02:</t>
  </si>
  <si>
    <t>Öffnungstage pro Woche</t>
  </si>
  <si>
    <t>Summe Ausbildungskosten von / bis</t>
  </si>
  <si>
    <t>Vereinbarung zur Berücksichtigung der Ausbildungsvergütung in der Vergütung der allgemeinen Pflegeleistungen -STATIONÄR-</t>
  </si>
  <si>
    <t xml:space="preserve">&gt; Kooperationsvertrag mit Berufsschule, sofern noch nicht vorliegend </t>
  </si>
  <si>
    <t>&gt; Bildungsgutschein o. ä. Fördernachweis der BA (nur bei Umschüler*innen)</t>
  </si>
  <si>
    <r>
      <t>&gt;  Es sind die</t>
    </r>
    <r>
      <rPr>
        <b/>
        <sz val="11"/>
        <color rgb="FFFF0000"/>
        <rFont val="Arial"/>
        <family val="2"/>
      </rPr>
      <t xml:space="preserve"> beiliegende Datei im Excelformat einschl. der oben benannten Unterlagen für Tabellenblatt 02 einzureichen </t>
    </r>
  </si>
  <si>
    <t>Mailadresse</t>
  </si>
  <si>
    <t>Gesamtbetrag</t>
  </si>
  <si>
    <t>(Formblätter siehe Tabellenblatt 02)</t>
  </si>
  <si>
    <t xml:space="preserve">   zum Ausbildungsentgelt in die Berechnung einfließen sowie Vorlage entsprechender Nachweise (Ausbildungsvertrag, Auszug Tarifvertrag)</t>
  </si>
  <si>
    <t>Unterschrift/Stempel</t>
  </si>
  <si>
    <t>Ort, Datum</t>
  </si>
  <si>
    <t>Die Richtigkeit der gemachten Angaben wird bestätigt.</t>
  </si>
  <si>
    <t>sonstiges</t>
  </si>
  <si>
    <t>betriebliche Altersvorsorge</t>
  </si>
  <si>
    <t xml:space="preserve">Summe </t>
  </si>
  <si>
    <t>Schichtzulagen</t>
  </si>
  <si>
    <t xml:space="preserve">   Urlaubsgeld</t>
  </si>
  <si>
    <t xml:space="preserve">   Weihnachtsgeld</t>
  </si>
  <si>
    <t>Sonderzahlungen</t>
  </si>
  <si>
    <t>Ausbildungsentgelt entsprechend Ausbildungsvertrag</t>
  </si>
  <si>
    <t>Lehrjahr</t>
  </si>
  <si>
    <t>laufende Nummer Azubi aus Formblatt</t>
  </si>
  <si>
    <r>
      <t xml:space="preserve">Folgende Beträge fließen in die Berechnung der Ausbildungsvergütung ein und werden gezahlt </t>
    </r>
    <r>
      <rPr>
        <b/>
        <sz val="11"/>
        <rFont val="Arial"/>
        <family val="2"/>
      </rPr>
      <t>(Angabe jeweils für 12 Monate)</t>
    </r>
    <r>
      <rPr>
        <sz val="11"/>
        <rFont val="Arial"/>
        <family val="2"/>
      </rPr>
      <t>:</t>
    </r>
  </si>
  <si>
    <t>Berechnungsgrundlage zur Ermittlung der Ausbildungsvergütung nach § 82a SGB XI</t>
  </si>
  <si>
    <t>Gesamtsumme</t>
  </si>
  <si>
    <r>
      <t xml:space="preserve">&gt;  </t>
    </r>
    <r>
      <rPr>
        <b/>
        <u/>
        <sz val="11"/>
        <rFont val="Arial"/>
        <family val="2"/>
      </rPr>
      <t>Eingabe des korrekt und selbst definierten Beginndatums</t>
    </r>
  </si>
  <si>
    <r>
      <t xml:space="preserve">&gt; </t>
    </r>
    <r>
      <rPr>
        <b/>
        <sz val="11"/>
        <rFont val="Arial"/>
        <family val="2"/>
      </rPr>
      <t>detaillierte Berechungsgrundlage</t>
    </r>
    <r>
      <rPr>
        <sz val="11"/>
        <rFont val="Arial"/>
        <family val="2"/>
      </rPr>
      <t xml:space="preserve"> des Ausbildungsentgeltes (</t>
    </r>
    <r>
      <rPr>
        <b/>
        <sz val="11"/>
        <rFont val="Arial"/>
        <family val="2"/>
      </rPr>
      <t>Tabellenblatt 3</t>
    </r>
    <r>
      <rPr>
        <sz val="11"/>
        <rFont val="Arial"/>
        <family val="2"/>
      </rPr>
      <t>) inklusive Angabe aller Beträge, welche je Azubi zusätzlich</t>
    </r>
  </si>
  <si>
    <r>
      <t xml:space="preserve">   </t>
    </r>
    <r>
      <rPr>
        <sz val="11"/>
        <rFont val="Arial"/>
        <family val="2"/>
      </rPr>
      <t>und</t>
    </r>
    <r>
      <rPr>
        <b/>
        <sz val="11"/>
        <rFont val="Arial"/>
        <family val="2"/>
      </rPr>
      <t xml:space="preserve"> Unterschrift</t>
    </r>
    <r>
      <rPr>
        <sz val="11"/>
        <rFont val="Arial"/>
        <family val="2"/>
      </rPr>
      <t xml:space="preserve"> zur Bestätigung der Richtigkeit der </t>
    </r>
    <r>
      <rPr>
        <b/>
        <sz val="11"/>
        <rFont val="Arial"/>
        <family val="2"/>
      </rPr>
      <t xml:space="preserve">Berechnungsgrundlage </t>
    </r>
    <r>
      <rPr>
        <sz val="11"/>
        <rFont val="Arial"/>
        <family val="2"/>
      </rPr>
      <t>(</t>
    </r>
    <r>
      <rPr>
        <b/>
        <sz val="11"/>
        <rFont val="Arial"/>
        <family val="2"/>
      </rPr>
      <t>1-fach</t>
    </r>
    <r>
      <rPr>
        <sz val="11"/>
        <rFont val="Arial"/>
        <family val="2"/>
      </rPr>
      <t>)</t>
    </r>
  </si>
  <si>
    <t>AG-Anteil SV</t>
  </si>
  <si>
    <t>Tabellenblatt 02 - Entgelt 2024-2025</t>
  </si>
  <si>
    <r>
      <t>&gt;</t>
    </r>
    <r>
      <rPr>
        <b/>
        <u/>
        <sz val="11"/>
        <color rgb="FFFF0000"/>
        <rFont val="Arial"/>
        <family val="2"/>
      </rPr>
      <t xml:space="preserve"> spätester zwingend einzuhaltender Abgabetermin ist der 31.07.2024</t>
    </r>
  </si>
  <si>
    <r>
      <t xml:space="preserve">Angabe der </t>
    </r>
    <r>
      <rPr>
        <b/>
        <u/>
        <sz val="10"/>
        <rFont val="Arial"/>
        <family val="2"/>
      </rPr>
      <t>prospektiven</t>
    </r>
    <r>
      <rPr>
        <b/>
        <sz val="10"/>
        <rFont val="Arial"/>
        <family val="2"/>
      </rPr>
      <t xml:space="preserve"> Ausgaben des Ausbildungsjahres 2024/2025</t>
    </r>
  </si>
  <si>
    <t>Personalkosten (incl. 21,7 % Arbeitgeberanteil SV)</t>
  </si>
  <si>
    <t xml:space="preserve"> Vereinbartes Entgelt für die Ausbildungsvergütung 2024/2025</t>
  </si>
  <si>
    <t xml:space="preserve">Version </t>
  </si>
  <si>
    <r>
      <t>&gt; Ausbildungsverträge</t>
    </r>
    <r>
      <rPr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 xml:space="preserve">(1-fach in Kopie) sowie Vorlage entsprechender Nachweise, bspw. Auszug Tarifvertrag) - </t>
    </r>
    <r>
      <rPr>
        <sz val="11"/>
        <rFont val="Arial"/>
        <family val="2"/>
      </rPr>
      <t>sofern noch nicht vorliegend</t>
    </r>
  </si>
  <si>
    <t>Angabe der Auslastung analog Einigung letzter PSV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</si>
</sst>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,##0.00\ [$€-1];\-#,##0.00\ [$€-1]"/>
    <numFmt numFmtId="165" formatCode="dd/mm/yy;@"/>
    <numFmt numFmtId="166" formatCode="dd/mm/yy"/>
    <numFmt numFmtId="167" formatCode="#,##0.00\ &quot;EUR&quot;"/>
    <numFmt numFmtId="168" formatCode="#,##0.00\ &quot;EUR&quot;;[Red]#,##0.00\ &quot;EUR&quot;"/>
    <numFmt numFmtId="169" formatCode="#,##0.00\ &quot;€&quot;"/>
    <numFmt numFmtId="170" formatCode="#,##0.00\ &quot;€&quot;;[Red]#,##0.0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10"/>
      <color theme="7" tint="-0.249977111117893"/>
      <name val="Arial"/>
      <family val="2"/>
    </font>
    <font>
      <sz val="11"/>
      <color theme="1"/>
      <name val="Calibri"/>
      <family val="2"/>
    </font>
    <font>
      <sz val="11"/>
      <color rgb="FF1F497D"/>
      <name val="Calibri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</cellStyleXfs>
  <cellXfs count="13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8" fontId="4" fillId="0" borderId="1" xfId="1" applyNumberFormat="1" applyFont="1" applyFill="1" applyBorder="1" applyAlignment="1" applyProtection="1">
      <alignment horizontal="right"/>
    </xf>
    <xf numFmtId="167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167" fontId="4" fillId="2" borderId="0" xfId="1" applyNumberFormat="1" applyFont="1" applyFill="1" applyBorder="1" applyAlignment="1" applyProtection="1">
      <alignment horizontal="center"/>
    </xf>
    <xf numFmtId="0" fontId="4" fillId="0" borderId="8" xfId="0" applyFont="1" applyBorder="1"/>
    <xf numFmtId="0" fontId="2" fillId="0" borderId="0" xfId="0" applyFont="1" applyAlignment="1">
      <alignment horizontal="center"/>
    </xf>
    <xf numFmtId="0" fontId="4" fillId="0" borderId="7" xfId="0" applyFont="1" applyBorder="1"/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4" borderId="1" xfId="0" applyFont="1" applyFill="1" applyBorder="1" applyProtection="1">
      <protection locked="0"/>
    </xf>
    <xf numFmtId="166" fontId="4" fillId="4" borderId="1" xfId="0" applyNumberFormat="1" applyFont="1" applyFill="1" applyBorder="1" applyAlignment="1" applyProtection="1">
      <alignment horizontal="center"/>
      <protection locked="0"/>
    </xf>
    <xf numFmtId="167" fontId="4" fillId="4" borderId="1" xfId="1" applyNumberFormat="1" applyFont="1" applyFill="1" applyBorder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 indent="1"/>
    </xf>
    <xf numFmtId="2" fontId="3" fillId="3" borderId="9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indent="1"/>
    </xf>
    <xf numFmtId="14" fontId="2" fillId="0" borderId="9" xfId="0" applyNumberFormat="1" applyFont="1" applyBorder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/>
    <xf numFmtId="0" fontId="13" fillId="0" borderId="0" xfId="0" applyFont="1" applyAlignment="1">
      <alignment vertical="center"/>
    </xf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3" fillId="2" borderId="0" xfId="0" applyFont="1" applyFill="1"/>
    <xf numFmtId="4" fontId="4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9" fontId="4" fillId="4" borderId="1" xfId="0" applyNumberFormat="1" applyFont="1" applyFill="1" applyBorder="1" applyAlignment="1" applyProtection="1">
      <alignment horizontal="center"/>
      <protection locked="0"/>
    </xf>
    <xf numFmtId="168" fontId="5" fillId="0" borderId="1" xfId="1" applyNumberFormat="1" applyFont="1" applyFill="1" applyBorder="1" applyAlignment="1" applyProtection="1">
      <alignment horizontal="right"/>
    </xf>
    <xf numFmtId="168" fontId="4" fillId="5" borderId="1" xfId="1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left" vertical="center" indent="1"/>
    </xf>
    <xf numFmtId="0" fontId="18" fillId="2" borderId="0" xfId="0" applyFont="1" applyFill="1"/>
    <xf numFmtId="167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0" xfId="0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2" fontId="0" fillId="0" borderId="0" xfId="0" applyNumberFormat="1"/>
    <xf numFmtId="0" fontId="15" fillId="0" borderId="0" xfId="4" applyFont="1"/>
    <xf numFmtId="0" fontId="6" fillId="0" borderId="0" xfId="4" applyFont="1"/>
    <xf numFmtId="0" fontId="15" fillId="0" borderId="25" xfId="4" applyFont="1" applyBorder="1"/>
    <xf numFmtId="0" fontId="3" fillId="0" borderId="0" xfId="4" applyFont="1"/>
    <xf numFmtId="169" fontId="15" fillId="0" borderId="0" xfId="4" applyNumberFormat="1" applyFont="1"/>
    <xf numFmtId="0" fontId="5" fillId="0" borderId="0" xfId="4" applyFont="1"/>
    <xf numFmtId="0" fontId="4" fillId="0" borderId="28" xfId="4" applyFont="1" applyBorder="1"/>
    <xf numFmtId="0" fontId="4" fillId="0" borderId="0" xfId="4" applyFont="1"/>
    <xf numFmtId="0" fontId="5" fillId="0" borderId="29" xfId="4" applyFont="1" applyBorder="1"/>
    <xf numFmtId="169" fontId="5" fillId="6" borderId="4" xfId="4" applyNumberFormat="1" applyFont="1" applyFill="1" applyBorder="1" applyProtection="1">
      <protection locked="0"/>
    </xf>
    <xf numFmtId="0" fontId="4" fillId="0" borderId="12" xfId="4" applyFont="1" applyBorder="1"/>
    <xf numFmtId="0" fontId="4" fillId="0" borderId="1" xfId="4" applyFont="1" applyBorder="1" applyProtection="1">
      <protection locked="0"/>
    </xf>
    <xf numFmtId="0" fontId="5" fillId="0" borderId="11" xfId="4" applyFont="1" applyBorder="1" applyProtection="1">
      <protection locked="0"/>
    </xf>
    <xf numFmtId="0" fontId="5" fillId="0" borderId="11" xfId="4" applyFont="1" applyBorder="1"/>
    <xf numFmtId="0" fontId="4" fillId="0" borderId="1" xfId="4" applyFont="1" applyBorder="1"/>
    <xf numFmtId="170" fontId="5" fillId="6" borderId="4" xfId="4" applyNumberFormat="1" applyFont="1" applyFill="1" applyBorder="1" applyProtection="1">
      <protection locked="0"/>
    </xf>
    <xf numFmtId="170" fontId="15" fillId="6" borderId="4" xfId="4" applyNumberFormat="1" applyFont="1" applyFill="1" applyBorder="1" applyProtection="1">
      <protection locked="0"/>
    </xf>
    <xf numFmtId="0" fontId="4" fillId="0" borderId="11" xfId="4" applyFont="1" applyBorder="1"/>
    <xf numFmtId="0" fontId="5" fillId="0" borderId="20" xfId="4" applyFont="1" applyBorder="1"/>
    <xf numFmtId="0" fontId="4" fillId="0" borderId="30" xfId="4" applyFont="1" applyBorder="1"/>
    <xf numFmtId="0" fontId="4" fillId="0" borderId="6" xfId="4" applyFont="1" applyBorder="1"/>
    <xf numFmtId="0" fontId="4" fillId="0" borderId="31" xfId="4" applyFont="1" applyBorder="1"/>
    <xf numFmtId="1" fontId="5" fillId="6" borderId="32" xfId="4" applyNumberFormat="1" applyFont="1" applyFill="1" applyBorder="1" applyProtection="1">
      <protection locked="0"/>
    </xf>
    <xf numFmtId="0" fontId="4" fillId="0" borderId="15" xfId="4" applyFont="1" applyBorder="1"/>
    <xf numFmtId="0" fontId="4" fillId="0" borderId="14" xfId="4" applyFont="1" applyBorder="1"/>
    <xf numFmtId="0" fontId="5" fillId="0" borderId="13" xfId="4" applyFont="1" applyBorder="1"/>
    <xf numFmtId="0" fontId="5" fillId="0" borderId="35" xfId="4" applyFont="1" applyBorder="1"/>
    <xf numFmtId="0" fontId="4" fillId="0" borderId="33" xfId="4" applyFont="1" applyBorder="1"/>
    <xf numFmtId="0" fontId="4" fillId="0" borderId="34" xfId="4" applyFont="1" applyBorder="1"/>
    <xf numFmtId="0" fontId="5" fillId="0" borderId="36" xfId="4" applyFont="1" applyBorder="1"/>
    <xf numFmtId="0" fontId="2" fillId="0" borderId="0" xfId="4" applyFont="1"/>
    <xf numFmtId="0" fontId="5" fillId="7" borderId="11" xfId="4" applyFont="1" applyFill="1" applyBorder="1"/>
    <xf numFmtId="0" fontId="4" fillId="7" borderId="1" xfId="4" applyFont="1" applyFill="1" applyBorder="1"/>
    <xf numFmtId="0" fontId="4" fillId="7" borderId="12" xfId="4" applyFont="1" applyFill="1" applyBorder="1"/>
    <xf numFmtId="170" fontId="5" fillId="7" borderId="4" xfId="4" applyNumberFormat="1" applyFont="1" applyFill="1" applyBorder="1"/>
    <xf numFmtId="169" fontId="15" fillId="7" borderId="4" xfId="4" applyNumberFormat="1" applyFont="1" applyFill="1" applyBorder="1"/>
    <xf numFmtId="14" fontId="5" fillId="0" borderId="1" xfId="1" applyNumberFormat="1" applyFont="1" applyFill="1" applyBorder="1" applyAlignment="1" applyProtection="1">
      <alignment horizontal="center"/>
    </xf>
    <xf numFmtId="0" fontId="21" fillId="0" borderId="0" xfId="0" applyFont="1"/>
    <xf numFmtId="0" fontId="21" fillId="0" borderId="0" xfId="0" applyFont="1" applyProtection="1">
      <protection locked="0"/>
    </xf>
    <xf numFmtId="0" fontId="5" fillId="7" borderId="18" xfId="4" applyFont="1" applyFill="1" applyBorder="1"/>
    <xf numFmtId="0" fontId="4" fillId="7" borderId="27" xfId="4" applyFont="1" applyFill="1" applyBorder="1"/>
    <xf numFmtId="0" fontId="4" fillId="7" borderId="19" xfId="4" applyFont="1" applyFill="1" applyBorder="1"/>
    <xf numFmtId="169" fontId="15" fillId="7" borderId="27" xfId="4" applyNumberFormat="1" applyFont="1" applyFill="1" applyBorder="1"/>
    <xf numFmtId="0" fontId="22" fillId="7" borderId="21" xfId="0" applyFont="1" applyFill="1" applyBorder="1"/>
    <xf numFmtId="0" fontId="22" fillId="7" borderId="23" xfId="0" applyFont="1" applyFill="1" applyBorder="1"/>
    <xf numFmtId="169" fontId="22" fillId="7" borderId="24" xfId="0" applyNumberFormat="1" applyFont="1" applyFill="1" applyBorder="1"/>
    <xf numFmtId="0" fontId="22" fillId="7" borderId="26" xfId="0" applyFont="1" applyFill="1" applyBorder="1"/>
    <xf numFmtId="2" fontId="4" fillId="0" borderId="1" xfId="4" applyNumberFormat="1" applyFont="1" applyBorder="1"/>
    <xf numFmtId="0" fontId="23" fillId="0" borderId="0" xfId="0" applyFont="1"/>
    <xf numFmtId="14" fontId="23" fillId="0" borderId="0" xfId="0" applyNumberFormat="1" applyFont="1"/>
    <xf numFmtId="0" fontId="23" fillId="0" borderId="0" xfId="0" applyFont="1" applyAlignment="1">
      <alignment horizontal="right"/>
    </xf>
    <xf numFmtId="14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14" fontId="23" fillId="0" borderId="0" xfId="0" applyNumberFormat="1" applyFont="1" applyAlignment="1">
      <alignment horizontal="left"/>
    </xf>
    <xf numFmtId="14" fontId="4" fillId="0" borderId="5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center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164" fontId="0" fillId="4" borderId="2" xfId="1" applyNumberFormat="1" applyFont="1" applyFill="1" applyBorder="1" applyAlignment="1" applyProtection="1">
      <alignment horizontal="left"/>
      <protection locked="0"/>
    </xf>
    <xf numFmtId="164" fontId="0" fillId="4" borderId="4" xfId="1" applyNumberFormat="1" applyFont="1" applyFill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4" fontId="2" fillId="4" borderId="18" xfId="0" applyNumberFormat="1" applyFont="1" applyFill="1" applyBorder="1" applyAlignment="1" applyProtection="1">
      <alignment horizontal="center" vertical="center"/>
      <protection locked="0"/>
    </xf>
    <xf numFmtId="14" fontId="2" fillId="4" borderId="19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169" fontId="5" fillId="0" borderId="4" xfId="4" applyNumberFormat="1" applyFont="1" applyBorder="1" applyProtection="1"/>
  </cellXfs>
  <cellStyles count="5">
    <cellStyle name="Normal" xfId="2" xr:uid="{00000000-0005-0000-0000-000000000000}"/>
    <cellStyle name="Standard" xfId="0" builtinId="0"/>
    <cellStyle name="Standard 2" xfId="3" xr:uid="{00000000-0005-0000-0000-000002000000}"/>
    <cellStyle name="Standard 2 2" xfId="4" xr:uid="{00000000-0005-0000-0000-000003000000}"/>
    <cellStyle name="Währung" xfId="1" builtinId="4"/>
  </cellStyles>
  <dxfs count="0"/>
  <tableStyles count="0" defaultTableStyle="TableStyleMedium2" defaultPivotStyle="PivotStyleLight16"/>
  <colors>
    <mruColors>
      <color rgb="FFB8D6EE"/>
      <color rgb="FFEAF3FA"/>
      <color rgb="FFFFFFCC"/>
      <color rgb="FFDCFF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118774</xdr:colOff>
      <xdr:row>42</xdr:row>
      <xdr:rowOff>32327</xdr:rowOff>
    </xdr:from>
    <xdr:to>
      <xdr:col>8</xdr:col>
      <xdr:colOff>31750</xdr:colOff>
      <xdr:row>50</xdr:row>
      <xdr:rowOff>25976</xdr:rowOff>
    </xdr:to>
    <xdr:sp macro="" textlink="" fLocksText="0">
      <xdr:nvSpPr>
        <xdr:cNvPr id="2" name="Text Box 1" title="Vereinbartes Entgelt für die Ausbildungsvergütu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8774" y="7779327"/>
          <a:ext cx="8040976" cy="15176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endParaRPr lang="de-DE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showGridLines="0" showRuler="0" view="pageBreakPreview" zoomScaleNormal="100" zoomScaleSheetLayoutView="100" workbookViewId="0">
      <selection activeCell="R8" sqref="R8"/>
    </sheetView>
  </sheetViews>
  <sheetFormatPr baseColWidth="10" defaultRowHeight="15" x14ac:dyDescent="0.25"/>
  <cols>
    <col min="14" max="14" width="11.42578125" customWidth="1"/>
    <col min="15" max="15" width="0.28515625" customWidth="1"/>
    <col min="16" max="16" width="11.42578125" hidden="1" customWidth="1"/>
  </cols>
  <sheetData>
    <row r="1" spans="1:15" x14ac:dyDescent="0.25">
      <c r="N1" s="107" t="s">
        <v>72</v>
      </c>
    </row>
    <row r="2" spans="1:15" ht="15.75" x14ac:dyDescent="0.25">
      <c r="A2" s="35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  <c r="M2" s="39"/>
      <c r="N2" s="106">
        <v>45428</v>
      </c>
    </row>
    <row r="3" spans="1:15" x14ac:dyDescent="0.25">
      <c r="A3" s="40" t="s">
        <v>45</v>
      </c>
      <c r="B3" s="40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5" ht="12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5" ht="9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5" x14ac:dyDescent="0.25">
      <c r="A6" s="38" t="s">
        <v>29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5" ht="22.5" customHeight="1" x14ac:dyDescent="0.25">
      <c r="A7" s="36" t="s">
        <v>67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5" x14ac:dyDescent="0.25">
      <c r="A8" s="39" t="s">
        <v>34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5" x14ac:dyDescent="0.25">
      <c r="A9" s="39" t="s">
        <v>35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O9" s="39"/>
    </row>
    <row r="10" spans="1:15" ht="15.75" customHeight="1" x14ac:dyDescent="0.25">
      <c r="A10" s="41" t="s">
        <v>63</v>
      </c>
      <c r="I10" s="39"/>
      <c r="J10" s="39"/>
      <c r="K10" s="39"/>
      <c r="L10" s="39"/>
      <c r="M10" s="39"/>
    </row>
    <row r="11" spans="1:15" ht="13.5" customHeight="1" x14ac:dyDescent="0.25">
      <c r="A11" s="37"/>
      <c r="I11" s="39"/>
      <c r="J11" s="39"/>
      <c r="K11" s="39"/>
      <c r="L11" s="39"/>
      <c r="M11" s="39"/>
    </row>
    <row r="12" spans="1:15" x14ac:dyDescent="0.25">
      <c r="B12" s="38" t="s">
        <v>36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5" ht="9" customHeight="1" x14ac:dyDescent="0.2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x14ac:dyDescent="0.25">
      <c r="B14" s="39" t="s">
        <v>33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6" customHeight="1" x14ac:dyDescent="0.25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x14ac:dyDescent="0.25">
      <c r="B16" s="39" t="s">
        <v>73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4" x14ac:dyDescent="0.25">
      <c r="B17" s="39" t="s">
        <v>32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4" ht="5.25" customHeight="1" x14ac:dyDescent="0.25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4" x14ac:dyDescent="0.25">
      <c r="B19" s="39" t="s">
        <v>40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4" x14ac:dyDescent="0.25">
      <c r="B20" s="39" t="s">
        <v>30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4" ht="6.75" customHeight="1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4" x14ac:dyDescent="0.25">
      <c r="B22" s="39" t="s">
        <v>41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4" ht="6.75" customHeight="1" x14ac:dyDescent="0.25"/>
    <row r="24" spans="1:14" hidden="1" x14ac:dyDescent="0.25"/>
    <row r="25" spans="1:14" ht="15.75" x14ac:dyDescent="0.25">
      <c r="A25" s="36"/>
      <c r="B25" s="39" t="s">
        <v>64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 x14ac:dyDescent="0.25">
      <c r="A26" s="39"/>
      <c r="B26" s="39" t="s">
        <v>46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 x14ac:dyDescent="0.25">
      <c r="A27" s="37"/>
      <c r="B27" s="41" t="s">
        <v>65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4" x14ac:dyDescent="0.25">
      <c r="A28" s="37"/>
    </row>
    <row r="29" spans="1:14" x14ac:dyDescent="0.25">
      <c r="A29" s="37"/>
    </row>
    <row r="30" spans="1:14" x14ac:dyDescent="0.25">
      <c r="A30" s="38" t="s">
        <v>31</v>
      </c>
      <c r="B30" s="39"/>
    </row>
    <row r="31" spans="1:14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4" x14ac:dyDescent="0.25">
      <c r="A32" s="40" t="s">
        <v>68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x14ac:dyDescent="0.25">
      <c r="A33" s="4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x14ac:dyDescent="0.25">
      <c r="A34" s="39" t="s">
        <v>42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6" spans="1:13" x14ac:dyDescent="0.25">
      <c r="A36" s="37"/>
    </row>
  </sheetData>
  <sheetProtection algorithmName="SHA-512" hashValue="n95Ut+OwtpIS9W16t3MQuHO0qpzRiAwUdqs8egwPbhjWB52HztQykuybLPlLGPh0909g1C33AeQjPpY6D5ylCQ==" saltValue="Hl0eVMSu4U8mkmvBxamDvQ==" spinCount="100000" sheet="1" objects="1" scenarios="1"/>
  <pageMargins left="0.7" right="0.7" top="0.78740157499999996" bottom="0.78740157499999996" header="0.3" footer="0.3"/>
  <pageSetup paperSize="9" scale="82" fitToWidth="0" orientation="landscape"/>
  <headerFooter>
    <oddFooter xml:space="preserve">&amp;L01 Hinweise&amp;CAntragsformular-stationär AVG §82a SGB XI 2024/2025&amp;RFreistaat Thüringen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4"/>
  <sheetViews>
    <sheetView showGridLines="0" tabSelected="1" view="pageBreakPreview" zoomScaleNormal="100" zoomScaleSheetLayoutView="100" workbookViewId="0">
      <selection activeCell="N57" sqref="N57"/>
    </sheetView>
  </sheetViews>
  <sheetFormatPr baseColWidth="10" defaultRowHeight="15" x14ac:dyDescent="0.25"/>
  <cols>
    <col min="2" max="2" width="16.85546875" customWidth="1"/>
    <col min="3" max="3" width="14.5703125" customWidth="1"/>
    <col min="5" max="5" width="12.28515625" customWidth="1"/>
    <col min="6" max="6" width="23.5703125" customWidth="1"/>
    <col min="7" max="7" width="24" customWidth="1"/>
    <col min="8" max="8" width="17.140625" customWidth="1"/>
    <col min="11" max="11" width="5.28515625" customWidth="1"/>
    <col min="12" max="12" width="1.42578125" customWidth="1"/>
  </cols>
  <sheetData>
    <row r="1" spans="1:19" ht="40.5" customHeight="1" thickBot="1" x14ac:dyDescent="0.3">
      <c r="A1" s="47" t="s">
        <v>39</v>
      </c>
      <c r="B1" s="20"/>
      <c r="C1" s="20"/>
      <c r="D1" s="20"/>
      <c r="E1" s="20"/>
      <c r="F1" s="20"/>
      <c r="G1" s="20"/>
      <c r="H1" s="20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9.5" customHeight="1" thickBot="1" x14ac:dyDescent="0.3">
      <c r="A2" s="33" t="s">
        <v>24</v>
      </c>
      <c r="B2" s="20"/>
      <c r="C2" s="20"/>
      <c r="D2" s="120">
        <v>45536</v>
      </c>
      <c r="E2" s="121"/>
      <c r="F2" s="20" t="s">
        <v>25</v>
      </c>
      <c r="G2" s="34">
        <v>45900</v>
      </c>
      <c r="H2" s="20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38.25" customHeight="1" x14ac:dyDescent="0.25">
      <c r="A3" s="1"/>
      <c r="B3" s="2"/>
      <c r="C3" s="111" t="s">
        <v>26</v>
      </c>
      <c r="D3" s="111"/>
      <c r="E3" s="111"/>
      <c r="F3" s="111"/>
      <c r="G3" s="2"/>
      <c r="H3" s="105" t="str">
        <f>'01 Hinweise'!N1</f>
        <v xml:space="preserve">Version </v>
      </c>
      <c r="I3" s="108">
        <f>'01 Hinweise'!N2</f>
        <v>45428</v>
      </c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ht="38.25" customHeight="1" x14ac:dyDescent="0.25">
      <c r="A4" s="2"/>
      <c r="B4" s="128" t="s">
        <v>0</v>
      </c>
      <c r="C4" s="128"/>
      <c r="D4" s="128"/>
      <c r="E4" s="2"/>
      <c r="F4" s="2"/>
      <c r="G4" s="128" t="s">
        <v>1</v>
      </c>
      <c r="H4" s="128"/>
      <c r="I4" s="54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19" x14ac:dyDescent="0.25">
      <c r="A5" s="50" t="s">
        <v>43</v>
      </c>
      <c r="B5" s="112"/>
      <c r="C5" s="113"/>
      <c r="D5" s="114"/>
      <c r="F5" s="50" t="s">
        <v>43</v>
      </c>
      <c r="G5" s="115"/>
      <c r="H5" s="116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x14ac:dyDescent="0.25">
      <c r="A6" s="3" t="s">
        <v>2</v>
      </c>
      <c r="B6" s="112"/>
      <c r="C6" s="113"/>
      <c r="D6" s="114"/>
      <c r="E6" s="2"/>
      <c r="F6" s="4" t="s">
        <v>2</v>
      </c>
      <c r="G6" s="115"/>
      <c r="H6" s="116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x14ac:dyDescent="0.25">
      <c r="A7" s="3" t="s">
        <v>3</v>
      </c>
      <c r="B7" s="112"/>
      <c r="C7" s="113"/>
      <c r="D7" s="114"/>
      <c r="E7" s="2"/>
      <c r="F7" s="3" t="s">
        <v>3</v>
      </c>
      <c r="G7" s="115"/>
      <c r="H7" s="116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19" x14ac:dyDescent="0.25">
      <c r="A8" s="3" t="s">
        <v>4</v>
      </c>
      <c r="B8" s="112"/>
      <c r="C8" s="113"/>
      <c r="D8" s="114"/>
      <c r="E8" s="2"/>
      <c r="F8" s="3" t="s">
        <v>4</v>
      </c>
      <c r="G8" s="122"/>
      <c r="H8" s="122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spans="1:19" x14ac:dyDescent="0.25">
      <c r="A9" s="4" t="s">
        <v>5</v>
      </c>
      <c r="B9" s="112"/>
      <c r="C9" s="113"/>
      <c r="D9" s="114"/>
      <c r="E9" s="2"/>
      <c r="F9" s="3" t="s">
        <v>5</v>
      </c>
      <c r="G9" s="122"/>
      <c r="H9" s="122"/>
      <c r="J9" s="51"/>
      <c r="K9" s="51"/>
      <c r="L9" s="51"/>
      <c r="M9" s="52"/>
      <c r="N9" s="51"/>
      <c r="O9" s="51"/>
      <c r="P9" s="51"/>
      <c r="Q9" s="51"/>
      <c r="R9" s="51"/>
      <c r="S9" s="51"/>
    </row>
    <row r="10" spans="1:19" ht="15.75" thickBot="1" x14ac:dyDescent="0.3">
      <c r="A10" s="3" t="s">
        <v>6</v>
      </c>
      <c r="B10" s="112"/>
      <c r="C10" s="113"/>
      <c r="D10" s="114"/>
      <c r="E10" s="5"/>
      <c r="F10" s="2"/>
      <c r="G10" s="2"/>
      <c r="H10" s="2"/>
      <c r="J10" s="51"/>
      <c r="K10" s="51"/>
      <c r="L10" s="51"/>
      <c r="M10" s="53"/>
      <c r="N10" s="51"/>
      <c r="O10" s="51"/>
      <c r="P10" s="51"/>
      <c r="Q10" s="51"/>
      <c r="R10" s="51"/>
      <c r="S10" s="51"/>
    </row>
    <row r="11" spans="1:19" x14ac:dyDescent="0.25">
      <c r="A11" s="2"/>
      <c r="B11" s="2"/>
      <c r="C11" s="2"/>
      <c r="D11" s="2"/>
      <c r="E11" s="2"/>
      <c r="F11" s="129" t="s">
        <v>69</v>
      </c>
      <c r="G11" s="130"/>
      <c r="H11" s="131"/>
      <c r="J11" s="51"/>
      <c r="K11" s="51"/>
      <c r="L11" s="51"/>
      <c r="M11" s="53"/>
      <c r="N11" s="51"/>
      <c r="O11" s="51"/>
      <c r="P11" s="51"/>
      <c r="Q11" s="51"/>
      <c r="R11" s="51"/>
      <c r="S11" s="51"/>
    </row>
    <row r="12" spans="1:19" ht="15.75" thickBot="1" x14ac:dyDescent="0.3">
      <c r="A12" s="2" t="s">
        <v>7</v>
      </c>
      <c r="B12" s="2"/>
      <c r="C12" s="2"/>
      <c r="D12" s="2"/>
      <c r="E12" s="2"/>
      <c r="F12" s="132"/>
      <c r="G12" s="133"/>
      <c r="H12" s="134"/>
      <c r="J12" s="51"/>
      <c r="K12" s="51"/>
      <c r="L12" s="51"/>
      <c r="M12" s="53"/>
      <c r="N12" s="51"/>
      <c r="O12" s="51"/>
      <c r="P12" s="51"/>
      <c r="Q12" s="51"/>
      <c r="R12" s="51"/>
      <c r="S12" s="51"/>
    </row>
    <row r="13" spans="1:19" x14ac:dyDescent="0.25">
      <c r="A13" s="6" t="s">
        <v>8</v>
      </c>
      <c r="B13" s="7" t="s">
        <v>2</v>
      </c>
      <c r="C13" s="7" t="s">
        <v>9</v>
      </c>
      <c r="D13" s="123" t="s">
        <v>10</v>
      </c>
      <c r="E13" s="124"/>
      <c r="F13" s="125" t="s">
        <v>70</v>
      </c>
      <c r="G13" s="126"/>
      <c r="H13" s="127"/>
      <c r="J13" s="51"/>
      <c r="K13" s="51"/>
      <c r="L13" s="51"/>
      <c r="M13" s="53"/>
      <c r="N13" s="51"/>
      <c r="O13" s="51"/>
      <c r="P13" s="51"/>
      <c r="Q13" s="51"/>
      <c r="R13" s="51"/>
      <c r="S13" s="51"/>
    </row>
    <row r="14" spans="1:19" x14ac:dyDescent="0.25">
      <c r="A14" s="10"/>
      <c r="B14" s="21"/>
      <c r="C14" s="21"/>
      <c r="D14" s="22"/>
      <c r="E14" s="23"/>
      <c r="F14" s="109">
        <f>LFZBEGINN</f>
        <v>45536</v>
      </c>
      <c r="G14" s="109">
        <v>45658</v>
      </c>
      <c r="H14" s="24"/>
      <c r="J14" s="51"/>
      <c r="K14" s="51"/>
      <c r="L14" s="51"/>
      <c r="M14" s="53"/>
      <c r="N14" s="51"/>
      <c r="O14" s="51"/>
      <c r="P14" s="51"/>
      <c r="Q14" s="51"/>
      <c r="R14" s="51"/>
      <c r="S14" s="51"/>
    </row>
    <row r="15" spans="1:19" x14ac:dyDescent="0.25">
      <c r="A15" s="8"/>
      <c r="B15" s="9"/>
      <c r="C15" s="9"/>
      <c r="D15" s="8" t="s">
        <v>11</v>
      </c>
      <c r="E15" s="22" t="s">
        <v>12</v>
      </c>
      <c r="F15" s="109">
        <v>45657</v>
      </c>
      <c r="G15" s="110">
        <v>45900</v>
      </c>
      <c r="H15" s="10" t="s">
        <v>13</v>
      </c>
      <c r="J15" s="51"/>
      <c r="K15" s="51"/>
      <c r="L15" s="51"/>
      <c r="M15" s="53"/>
      <c r="N15" s="51"/>
      <c r="O15" s="51"/>
      <c r="P15" s="51"/>
      <c r="Q15" s="51"/>
      <c r="R15" s="51"/>
      <c r="S15" s="51"/>
    </row>
    <row r="16" spans="1:19" x14ac:dyDescent="0.25">
      <c r="A16" s="11">
        <v>1</v>
      </c>
      <c r="B16" s="25"/>
      <c r="C16" s="25"/>
      <c r="D16" s="32"/>
      <c r="E16" s="26"/>
      <c r="F16" s="27"/>
      <c r="G16" s="27"/>
      <c r="H16" s="12">
        <f>F16+G16</f>
        <v>0</v>
      </c>
      <c r="J16" s="51"/>
      <c r="K16" s="51"/>
      <c r="L16" s="51"/>
      <c r="M16" s="53"/>
      <c r="N16" s="51"/>
      <c r="O16" s="51"/>
      <c r="P16" s="51"/>
      <c r="Q16" s="51"/>
      <c r="R16" s="51"/>
      <c r="S16" s="51"/>
    </row>
    <row r="17" spans="1:19" x14ac:dyDescent="0.25">
      <c r="A17" s="11">
        <v>2</v>
      </c>
      <c r="B17" s="25"/>
      <c r="C17" s="25"/>
      <c r="D17" s="32"/>
      <c r="E17" s="26"/>
      <c r="F17" s="27"/>
      <c r="G17" s="27"/>
      <c r="H17" s="12">
        <f t="shared" ref="H17:H28" si="0">F17+G17</f>
        <v>0</v>
      </c>
      <c r="J17" s="51"/>
      <c r="K17" s="51"/>
      <c r="L17" s="51"/>
      <c r="M17" s="53"/>
      <c r="N17" s="51"/>
      <c r="O17" s="51"/>
      <c r="P17" s="51"/>
      <c r="Q17" s="51"/>
      <c r="R17" s="51"/>
      <c r="S17" s="51"/>
    </row>
    <row r="18" spans="1:19" x14ac:dyDescent="0.25">
      <c r="A18" s="11">
        <v>3</v>
      </c>
      <c r="B18" s="25"/>
      <c r="C18" s="25"/>
      <c r="D18" s="26"/>
      <c r="E18" s="26"/>
      <c r="F18" s="27"/>
      <c r="G18" s="27"/>
      <c r="H18" s="12">
        <f t="shared" si="0"/>
        <v>0</v>
      </c>
      <c r="J18" s="51"/>
      <c r="K18" s="51"/>
      <c r="L18" s="51"/>
      <c r="M18" s="53"/>
      <c r="N18" s="51"/>
      <c r="O18" s="51"/>
      <c r="P18" s="51"/>
      <c r="Q18" s="51"/>
      <c r="R18" s="51"/>
      <c r="S18" s="51"/>
    </row>
    <row r="19" spans="1:19" x14ac:dyDescent="0.25">
      <c r="A19" s="11">
        <v>4</v>
      </c>
      <c r="B19" s="25"/>
      <c r="C19" s="25"/>
      <c r="D19" s="26"/>
      <c r="E19" s="26"/>
      <c r="F19" s="27"/>
      <c r="G19" s="27"/>
      <c r="H19" s="12">
        <f t="shared" si="0"/>
        <v>0</v>
      </c>
      <c r="J19" s="51"/>
      <c r="K19" s="51"/>
      <c r="L19" s="51"/>
      <c r="M19" s="53"/>
      <c r="N19" s="51"/>
      <c r="O19" s="51"/>
      <c r="P19" s="51"/>
      <c r="Q19" s="51"/>
      <c r="R19" s="51"/>
      <c r="S19" s="51"/>
    </row>
    <row r="20" spans="1:19" x14ac:dyDescent="0.25">
      <c r="A20" s="11">
        <v>5</v>
      </c>
      <c r="B20" s="25"/>
      <c r="C20" s="25"/>
      <c r="D20" s="26"/>
      <c r="E20" s="26"/>
      <c r="F20" s="27"/>
      <c r="G20" s="27"/>
      <c r="H20" s="12">
        <f t="shared" si="0"/>
        <v>0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</row>
    <row r="21" spans="1:19" x14ac:dyDescent="0.25">
      <c r="A21" s="11">
        <v>6</v>
      </c>
      <c r="B21" s="28"/>
      <c r="C21" s="28"/>
      <c r="D21" s="26"/>
      <c r="E21" s="26"/>
      <c r="F21" s="27"/>
      <c r="G21" s="27"/>
      <c r="H21" s="12">
        <f t="shared" si="0"/>
        <v>0</v>
      </c>
      <c r="J21" s="51"/>
      <c r="K21" s="51"/>
      <c r="L21" s="51"/>
      <c r="M21" s="51"/>
      <c r="N21" s="51"/>
      <c r="O21" s="51"/>
      <c r="P21" s="51"/>
      <c r="Q21" s="51"/>
      <c r="R21" s="51"/>
      <c r="S21" s="51"/>
    </row>
    <row r="22" spans="1:19" x14ac:dyDescent="0.25">
      <c r="A22" s="11">
        <v>7</v>
      </c>
      <c r="B22" s="28"/>
      <c r="C22" s="28"/>
      <c r="D22" s="26"/>
      <c r="E22" s="26"/>
      <c r="F22" s="27"/>
      <c r="G22" s="27"/>
      <c r="H22" s="12">
        <f t="shared" si="0"/>
        <v>0</v>
      </c>
      <c r="J22" s="51"/>
      <c r="K22" s="51"/>
      <c r="L22" s="51"/>
      <c r="M22" s="51"/>
      <c r="N22" s="51"/>
      <c r="O22" s="51"/>
      <c r="P22" s="51"/>
      <c r="Q22" s="51"/>
      <c r="R22" s="51"/>
      <c r="S22" s="51"/>
    </row>
    <row r="23" spans="1:19" x14ac:dyDescent="0.25">
      <c r="A23" s="11">
        <v>8</v>
      </c>
      <c r="B23" s="28"/>
      <c r="C23" s="28"/>
      <c r="D23" s="26"/>
      <c r="E23" s="26"/>
      <c r="F23" s="27"/>
      <c r="G23" s="27"/>
      <c r="H23" s="12">
        <f t="shared" si="0"/>
        <v>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</row>
    <row r="24" spans="1:19" x14ac:dyDescent="0.25">
      <c r="A24" s="11">
        <v>9</v>
      </c>
      <c r="B24" s="28"/>
      <c r="C24" s="28"/>
      <c r="D24" s="26"/>
      <c r="E24" s="26"/>
      <c r="F24" s="27"/>
      <c r="G24" s="27"/>
      <c r="H24" s="12">
        <f t="shared" si="0"/>
        <v>0</v>
      </c>
      <c r="J24" s="51"/>
      <c r="K24" s="51"/>
      <c r="L24" s="51"/>
      <c r="M24" s="51"/>
      <c r="N24" s="51"/>
      <c r="O24" s="51"/>
      <c r="P24" s="51"/>
      <c r="Q24" s="51"/>
      <c r="R24" s="51"/>
      <c r="S24" s="51"/>
    </row>
    <row r="25" spans="1:19" x14ac:dyDescent="0.25">
      <c r="A25" s="11">
        <v>10</v>
      </c>
      <c r="B25" s="28"/>
      <c r="C25" s="28"/>
      <c r="D25" s="26"/>
      <c r="E25" s="26"/>
      <c r="F25" s="27"/>
      <c r="G25" s="27"/>
      <c r="H25" s="12">
        <f t="shared" si="0"/>
        <v>0</v>
      </c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1:19" x14ac:dyDescent="0.25">
      <c r="A26" s="11">
        <v>11</v>
      </c>
      <c r="B26" s="28"/>
      <c r="C26" s="28"/>
      <c r="D26" s="26"/>
      <c r="E26" s="26"/>
      <c r="F26" s="27"/>
      <c r="G26" s="27"/>
      <c r="H26" s="12">
        <f t="shared" si="0"/>
        <v>0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1:19" x14ac:dyDescent="0.25">
      <c r="A27" s="11">
        <v>12</v>
      </c>
      <c r="B27" s="28"/>
      <c r="C27" s="28"/>
      <c r="D27" s="26"/>
      <c r="E27" s="26"/>
      <c r="F27" s="27"/>
      <c r="G27" s="27"/>
      <c r="H27" s="12">
        <f t="shared" si="0"/>
        <v>0</v>
      </c>
      <c r="J27" s="51"/>
      <c r="K27" s="51"/>
      <c r="L27" s="51"/>
      <c r="M27" s="51"/>
      <c r="N27" s="51"/>
      <c r="O27" s="51"/>
      <c r="P27" s="51"/>
      <c r="Q27" s="51"/>
      <c r="R27" s="51"/>
      <c r="S27" s="51"/>
    </row>
    <row r="28" spans="1:19" x14ac:dyDescent="0.25">
      <c r="A28" s="11">
        <v>13</v>
      </c>
      <c r="B28" s="28"/>
      <c r="C28" s="28"/>
      <c r="D28" s="26"/>
      <c r="E28" s="26"/>
      <c r="F28" s="27"/>
      <c r="G28" s="27"/>
      <c r="H28" s="12">
        <f t="shared" si="0"/>
        <v>0</v>
      </c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1:19" s="92" customFormat="1" x14ac:dyDescent="0.25">
      <c r="A29" s="11">
        <v>14</v>
      </c>
      <c r="B29" s="117" t="s">
        <v>38</v>
      </c>
      <c r="C29" s="118"/>
      <c r="D29" s="118"/>
      <c r="E29" s="119"/>
      <c r="F29" s="91">
        <f>LFZBEGINN</f>
        <v>45536</v>
      </c>
      <c r="G29" s="91">
        <f>G15</f>
        <v>45900</v>
      </c>
      <c r="H29" s="46">
        <f>SUM(H16:H28)</f>
        <v>0</v>
      </c>
      <c r="J29" s="93"/>
      <c r="K29" s="93"/>
      <c r="L29" s="93"/>
      <c r="M29" s="93"/>
      <c r="N29" s="93"/>
      <c r="O29" s="93"/>
      <c r="P29" s="93"/>
      <c r="Q29" s="93"/>
      <c r="R29" s="93"/>
      <c r="S29" s="93"/>
    </row>
    <row r="30" spans="1:19" x14ac:dyDescent="0.25">
      <c r="A30" s="2"/>
      <c r="B30" s="2"/>
      <c r="C30" s="2"/>
      <c r="D30" s="2"/>
      <c r="E30" s="17" t="s">
        <v>44</v>
      </c>
      <c r="F30" s="49">
        <f>SUM(F16:F28)</f>
        <v>0</v>
      </c>
      <c r="G30" s="49">
        <f>SUM(G16:G28)</f>
        <v>0</v>
      </c>
      <c r="H30" s="45">
        <f>H29</f>
        <v>0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 x14ac:dyDescent="0.25">
      <c r="A31" s="2"/>
      <c r="B31" s="2"/>
      <c r="C31" s="2"/>
      <c r="D31" s="2"/>
      <c r="E31" s="2"/>
      <c r="F31" s="2"/>
      <c r="G31" s="2"/>
      <c r="H31" s="13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x14ac:dyDescent="0.25">
      <c r="A32" s="2" t="s">
        <v>14</v>
      </c>
      <c r="B32" s="2"/>
      <c r="C32" s="2"/>
      <c r="D32" s="2"/>
      <c r="E32" s="2"/>
      <c r="F32" s="2"/>
      <c r="G32" s="2"/>
      <c r="H32" s="2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x14ac:dyDescent="0.25">
      <c r="A34" s="2"/>
      <c r="B34" s="14" t="s">
        <v>15</v>
      </c>
      <c r="C34" s="2"/>
      <c r="D34" s="29"/>
      <c r="E34" s="2"/>
      <c r="F34" s="2"/>
      <c r="G34" s="2"/>
      <c r="H34" s="2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x14ac:dyDescent="0.25">
      <c r="A35" s="2"/>
      <c r="B35" s="14" t="s">
        <v>37</v>
      </c>
      <c r="C35" s="2"/>
      <c r="D35" s="29">
        <v>7</v>
      </c>
      <c r="E35" s="2"/>
      <c r="F35" s="2"/>
      <c r="G35" s="2"/>
      <c r="H35" s="2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x14ac:dyDescent="0.25">
      <c r="A36" s="2"/>
      <c r="B36" s="14" t="s">
        <v>16</v>
      </c>
      <c r="C36" s="2"/>
      <c r="D36" s="43">
        <f>(G15-LFZBEGINN+1)/7*D35</f>
        <v>365</v>
      </c>
      <c r="E36" s="2"/>
      <c r="F36" s="2"/>
      <c r="G36" s="2"/>
      <c r="H36" s="2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x14ac:dyDescent="0.25">
      <c r="A37" s="2"/>
      <c r="B37" s="14" t="s">
        <v>17</v>
      </c>
      <c r="C37" s="2"/>
      <c r="D37" s="44">
        <v>0.98</v>
      </c>
      <c r="E37" s="2" t="s">
        <v>74</v>
      </c>
      <c r="F37" s="2"/>
      <c r="G37" s="2"/>
      <c r="H37" s="2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x14ac:dyDescent="0.25">
      <c r="A38" s="2"/>
      <c r="B38" s="14" t="s">
        <v>18</v>
      </c>
      <c r="C38" s="2"/>
      <c r="D38" s="42">
        <f>SUM(D34*D36*D37)</f>
        <v>0</v>
      </c>
      <c r="E38" s="2"/>
      <c r="F38" s="2"/>
      <c r="G38" s="2"/>
      <c r="H38" s="2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ht="15.75" thickBot="1" x14ac:dyDescent="0.3">
      <c r="A39" s="2"/>
      <c r="B39" s="2"/>
      <c r="C39" s="2"/>
      <c r="D39" s="2"/>
      <c r="E39" s="2"/>
      <c r="F39" s="2"/>
      <c r="G39" s="2"/>
      <c r="H39" s="2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19" ht="15.75" thickBot="1" x14ac:dyDescent="0.3">
      <c r="A40" s="16" t="s">
        <v>71</v>
      </c>
      <c r="B40" s="2"/>
      <c r="C40" s="2"/>
      <c r="D40" s="2"/>
      <c r="E40" s="2"/>
      <c r="F40" s="31" t="str">
        <f>IFERROR(SUM(H30/D38),"")</f>
        <v/>
      </c>
      <c r="G40" s="30" t="s">
        <v>27</v>
      </c>
      <c r="H40" s="2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1:19" x14ac:dyDescent="0.25">
      <c r="A41" s="14"/>
      <c r="B41" s="2"/>
      <c r="C41" s="2"/>
      <c r="D41" s="2"/>
      <c r="E41" s="17"/>
      <c r="F41" s="18"/>
      <c r="G41" s="16"/>
      <c r="H41" s="2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J42" s="51"/>
      <c r="K42" s="51"/>
      <c r="L42" s="51"/>
      <c r="M42" s="51"/>
      <c r="N42" s="51"/>
      <c r="O42" s="51"/>
      <c r="P42" s="51"/>
      <c r="Q42" s="51"/>
      <c r="R42" s="51"/>
      <c r="S42" s="51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J43" s="51"/>
      <c r="K43" s="51"/>
      <c r="L43" s="51"/>
      <c r="M43" s="51"/>
      <c r="N43" s="51"/>
      <c r="O43" s="51"/>
      <c r="P43" s="51"/>
      <c r="Q43" s="51"/>
      <c r="R43" s="51"/>
      <c r="S43" s="51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J44" s="51"/>
      <c r="K44" s="51"/>
      <c r="L44" s="51"/>
      <c r="M44" s="51"/>
      <c r="N44" s="51"/>
      <c r="O44" s="51"/>
      <c r="P44" s="51"/>
      <c r="Q44" s="51"/>
      <c r="R44" s="51"/>
      <c r="S44" s="51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J47" s="51"/>
      <c r="K47" s="51"/>
      <c r="L47" s="51"/>
      <c r="M47" s="51"/>
      <c r="N47" s="51"/>
      <c r="O47" s="51"/>
      <c r="P47" s="51"/>
      <c r="Q47" s="51"/>
      <c r="R47" s="51"/>
      <c r="S47" s="51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J48" s="51"/>
      <c r="K48" s="51"/>
      <c r="L48" s="51"/>
      <c r="M48" s="51"/>
      <c r="N48" s="51"/>
      <c r="O48" s="51"/>
      <c r="P48" s="51"/>
      <c r="Q48" s="51"/>
      <c r="R48" s="51"/>
      <c r="S48" s="51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J49" s="51"/>
      <c r="K49" s="51"/>
      <c r="L49" s="51"/>
      <c r="M49" s="51"/>
      <c r="N49" s="51"/>
      <c r="O49" s="51"/>
      <c r="P49" s="51"/>
      <c r="Q49" s="51"/>
      <c r="R49" s="51"/>
      <c r="S49" s="51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J53" s="51"/>
      <c r="K53" s="51"/>
      <c r="L53" s="51"/>
      <c r="M53" s="51"/>
      <c r="N53" s="51"/>
      <c r="O53" s="51"/>
      <c r="P53" s="51"/>
      <c r="Q53" s="51"/>
      <c r="R53" s="51"/>
      <c r="S53" s="51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J54" s="51"/>
      <c r="K54" s="51"/>
      <c r="L54" s="51"/>
      <c r="M54" s="51"/>
      <c r="N54" s="51"/>
      <c r="O54" s="51"/>
      <c r="P54" s="51"/>
      <c r="Q54" s="51"/>
      <c r="R54" s="51"/>
      <c r="S54" s="51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J55" s="51"/>
      <c r="K55" s="51"/>
      <c r="L55" s="51"/>
      <c r="M55" s="51"/>
      <c r="N55" s="51"/>
      <c r="O55" s="51"/>
      <c r="P55" s="51"/>
      <c r="Q55" s="51"/>
      <c r="R55" s="51"/>
      <c r="S55" s="51"/>
    </row>
    <row r="56" spans="1:19" x14ac:dyDescent="0.25">
      <c r="A56" s="2"/>
      <c r="B56" s="19"/>
      <c r="C56" s="19"/>
      <c r="D56" s="19"/>
      <c r="E56" s="2"/>
      <c r="F56" s="19"/>
      <c r="G56" s="19"/>
      <c r="H56" s="19"/>
      <c r="J56" s="51"/>
      <c r="K56" s="51"/>
      <c r="L56" s="51"/>
      <c r="M56" s="51"/>
      <c r="N56" s="51"/>
      <c r="O56" s="51"/>
      <c r="P56" s="51"/>
      <c r="Q56" s="51"/>
      <c r="R56" s="51"/>
      <c r="S56" s="51"/>
    </row>
    <row r="57" spans="1:19" x14ac:dyDescent="0.25">
      <c r="A57" s="2"/>
      <c r="B57" s="14" t="s">
        <v>19</v>
      </c>
      <c r="C57" s="15"/>
      <c r="D57" s="2"/>
      <c r="E57" s="2"/>
      <c r="F57" s="14" t="s">
        <v>20</v>
      </c>
      <c r="G57" s="14"/>
      <c r="H57" s="2"/>
      <c r="J57" s="51"/>
      <c r="K57" s="51"/>
      <c r="L57" s="51"/>
      <c r="M57" s="51"/>
      <c r="N57" s="51"/>
      <c r="O57" s="51"/>
      <c r="P57" s="51"/>
      <c r="Q57" s="51"/>
      <c r="R57" s="51"/>
      <c r="S57" s="51"/>
    </row>
    <row r="58" spans="1:19" x14ac:dyDescent="0.25">
      <c r="A58" s="2"/>
      <c r="B58" s="2"/>
      <c r="C58" s="2"/>
      <c r="D58" s="2"/>
      <c r="E58" s="2"/>
      <c r="F58" s="14" t="s">
        <v>21</v>
      </c>
      <c r="G58" s="15"/>
      <c r="H58" s="2"/>
      <c r="J58" s="51"/>
      <c r="K58" s="51"/>
      <c r="L58" s="51"/>
      <c r="M58" s="51"/>
      <c r="N58" s="51"/>
      <c r="O58" s="51"/>
      <c r="P58" s="51"/>
      <c r="Q58" s="51"/>
      <c r="R58" s="51"/>
      <c r="S58" s="51"/>
    </row>
    <row r="59" spans="1:19" x14ac:dyDescent="0.25">
      <c r="A59" s="2"/>
      <c r="B59" s="2"/>
      <c r="C59" s="2"/>
      <c r="D59" s="2"/>
      <c r="E59" s="2"/>
      <c r="F59" s="2"/>
      <c r="G59" s="15"/>
      <c r="H59" s="2"/>
      <c r="J59" s="51"/>
      <c r="K59" s="51"/>
      <c r="L59" s="51"/>
      <c r="M59" s="51"/>
      <c r="N59" s="51"/>
      <c r="O59" s="51"/>
      <c r="P59" s="51"/>
      <c r="Q59" s="51"/>
      <c r="R59" s="51"/>
      <c r="S59" s="51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J60" s="51"/>
      <c r="K60" s="51"/>
      <c r="L60" s="51"/>
      <c r="M60" s="51"/>
      <c r="N60" s="51"/>
      <c r="O60" s="51"/>
      <c r="P60" s="51"/>
      <c r="Q60" s="51"/>
      <c r="R60" s="51"/>
      <c r="S60" s="51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J61" s="51"/>
      <c r="K61" s="51"/>
      <c r="L61" s="51"/>
      <c r="M61" s="51"/>
      <c r="N61" s="51"/>
      <c r="O61" s="51"/>
      <c r="P61" s="51"/>
      <c r="Q61" s="51"/>
      <c r="R61" s="51"/>
      <c r="S61" s="51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J62" s="51"/>
      <c r="K62" s="51"/>
      <c r="L62" s="51"/>
      <c r="M62" s="51"/>
      <c r="N62" s="51"/>
      <c r="O62" s="51"/>
      <c r="P62" s="51"/>
      <c r="Q62" s="51"/>
      <c r="R62" s="51"/>
      <c r="S62" s="51"/>
    </row>
    <row r="63" spans="1:19" x14ac:dyDescent="0.25">
      <c r="A63" s="2"/>
      <c r="B63" s="2"/>
      <c r="C63" s="2"/>
      <c r="D63" s="2"/>
      <c r="E63" s="2"/>
      <c r="F63" s="2" t="s">
        <v>22</v>
      </c>
      <c r="G63" s="2"/>
      <c r="H63" s="2"/>
      <c r="J63" s="51"/>
      <c r="K63" s="51"/>
      <c r="L63" s="51"/>
      <c r="M63" s="51"/>
      <c r="N63" s="51"/>
      <c r="O63" s="51"/>
      <c r="P63" s="51"/>
      <c r="Q63" s="51"/>
      <c r="R63" s="51"/>
      <c r="S63" s="51"/>
    </row>
    <row r="64" spans="1:19" x14ac:dyDescent="0.25">
      <c r="A64" s="2"/>
      <c r="B64" s="2"/>
      <c r="C64" s="2"/>
      <c r="D64" s="2"/>
      <c r="E64" s="2"/>
      <c r="F64" s="14" t="s">
        <v>23</v>
      </c>
      <c r="G64" s="14"/>
      <c r="H64" s="2"/>
      <c r="J64" s="51"/>
      <c r="K64" s="51"/>
      <c r="L64" s="51"/>
      <c r="M64" s="51"/>
      <c r="N64" s="51"/>
      <c r="O64" s="51"/>
      <c r="P64" s="51"/>
      <c r="Q64" s="51"/>
      <c r="R64" s="51"/>
      <c r="S64" s="51"/>
    </row>
    <row r="65" spans="2:19" x14ac:dyDescent="0.25">
      <c r="B65" s="2"/>
      <c r="C65" s="2"/>
      <c r="D65" s="2"/>
      <c r="J65" s="51"/>
      <c r="K65" s="51"/>
      <c r="L65" s="51"/>
      <c r="M65" s="51"/>
      <c r="N65" s="51"/>
      <c r="O65" s="51"/>
      <c r="P65" s="51"/>
      <c r="Q65" s="51"/>
      <c r="R65" s="51"/>
      <c r="S65" s="51"/>
    </row>
    <row r="66" spans="2:19" x14ac:dyDescent="0.25">
      <c r="J66" s="51"/>
      <c r="K66" s="51"/>
      <c r="L66" s="51"/>
      <c r="M66" s="51"/>
      <c r="N66" s="51"/>
      <c r="O66" s="51"/>
      <c r="P66" s="51"/>
      <c r="Q66" s="51"/>
      <c r="R66" s="51"/>
      <c r="S66" s="51"/>
    </row>
    <row r="67" spans="2:19" x14ac:dyDescent="0.25">
      <c r="J67" s="51"/>
      <c r="K67" s="51"/>
      <c r="L67" s="51"/>
      <c r="M67" s="51"/>
      <c r="N67" s="51"/>
      <c r="O67" s="51"/>
      <c r="P67" s="51"/>
      <c r="Q67" s="51"/>
      <c r="R67" s="51"/>
      <c r="S67" s="51"/>
    </row>
    <row r="68" spans="2:19" x14ac:dyDescent="0.25">
      <c r="J68" s="51"/>
      <c r="K68" s="51"/>
      <c r="L68" s="51"/>
      <c r="M68" s="51"/>
      <c r="N68" s="51"/>
      <c r="O68" s="51"/>
      <c r="P68" s="51"/>
      <c r="Q68" s="51"/>
      <c r="R68" s="51"/>
      <c r="S68" s="51"/>
    </row>
    <row r="69" spans="2:19" x14ac:dyDescent="0.25"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x14ac:dyDescent="0.25">
      <c r="J70" s="51"/>
      <c r="K70" s="51"/>
      <c r="L70" s="51"/>
      <c r="M70" s="51"/>
      <c r="N70" s="51"/>
      <c r="O70" s="51"/>
      <c r="P70" s="51"/>
      <c r="Q70" s="51"/>
      <c r="R70" s="51"/>
      <c r="S70" s="51"/>
    </row>
    <row r="71" spans="2:19" x14ac:dyDescent="0.25">
      <c r="J71" s="51"/>
      <c r="K71" s="51"/>
      <c r="L71" s="51"/>
      <c r="M71" s="51"/>
      <c r="N71" s="51"/>
      <c r="O71" s="51"/>
      <c r="P71" s="51"/>
      <c r="Q71" s="51"/>
      <c r="R71" s="51"/>
      <c r="S71" s="51"/>
    </row>
    <row r="72" spans="2:19" x14ac:dyDescent="0.25">
      <c r="J72" s="51"/>
      <c r="K72" s="51"/>
      <c r="L72" s="51"/>
      <c r="M72" s="51"/>
      <c r="N72" s="51"/>
      <c r="O72" s="51"/>
      <c r="P72" s="51"/>
      <c r="Q72" s="51"/>
      <c r="R72" s="51"/>
      <c r="S72" s="51"/>
    </row>
    <row r="73" spans="2:19" x14ac:dyDescent="0.25">
      <c r="H73" s="103"/>
      <c r="I73" s="103"/>
      <c r="J73" s="51"/>
      <c r="K73" s="51"/>
      <c r="L73" s="51"/>
      <c r="M73" s="51"/>
      <c r="N73" s="51"/>
      <c r="O73" s="51"/>
      <c r="P73" s="51"/>
      <c r="Q73" s="51"/>
      <c r="R73" s="51"/>
      <c r="S73" s="51"/>
    </row>
    <row r="74" spans="2:19" x14ac:dyDescent="0.25">
      <c r="J74" s="51"/>
      <c r="K74" s="51"/>
      <c r="L74" s="51"/>
      <c r="M74" s="51"/>
      <c r="N74" s="51"/>
      <c r="O74" s="51"/>
      <c r="P74" s="51"/>
      <c r="Q74" s="51"/>
      <c r="R74" s="51"/>
      <c r="S74" s="51"/>
    </row>
  </sheetData>
  <sheetProtection algorithmName="SHA-512" hashValue="IbVB1+IRX42kQGowtj352mZ6jCr3LFv6JG2Q+mbfuRFEhqoZYEw81DChh2tePy3YQebuv78ik7CqVqOoB0J3/g==" saltValue="XBIgVbZ/XxaB5htDdiqWjw==" spinCount="100000" sheet="1" objects="1" scenarios="1"/>
  <mergeCells count="19">
    <mergeCell ref="B4:D4"/>
    <mergeCell ref="F11:H12"/>
    <mergeCell ref="G4:H4"/>
    <mergeCell ref="C3:F3"/>
    <mergeCell ref="B5:D5"/>
    <mergeCell ref="G5:H5"/>
    <mergeCell ref="B29:E29"/>
    <mergeCell ref="D2:E2"/>
    <mergeCell ref="B9:D9"/>
    <mergeCell ref="G9:H9"/>
    <mergeCell ref="B10:D10"/>
    <mergeCell ref="D13:E13"/>
    <mergeCell ref="F13:H13"/>
    <mergeCell ref="B8:D8"/>
    <mergeCell ref="G8:H8"/>
    <mergeCell ref="B6:D6"/>
    <mergeCell ref="G6:H6"/>
    <mergeCell ref="B7:D7"/>
    <mergeCell ref="G7:H7"/>
  </mergeCells>
  <dataValidations count="3">
    <dataValidation type="list" allowBlank="1" showInputMessage="1" showErrorMessage="1" sqref="D2:E2" xr:uid="{00000000-0002-0000-0100-000000000000}">
      <formula1>"01.09.2024,01.10.2024,01.11.2024,01.12.2024,01.01.2025,01.02.2025,01.03.2025,01.04.2025,01.05.2025,01.06.2025,01.07.2025,01.08.2025"</formula1>
    </dataValidation>
    <dataValidation type="list" allowBlank="1" showInputMessage="1" showErrorMessage="1" sqref="D35" xr:uid="{00000000-0002-0000-0100-000001000000}">
      <formula1>"1,2,3,4,5,6,7"</formula1>
    </dataValidation>
    <dataValidation type="list" allowBlank="1" showInputMessage="1" showErrorMessage="1" sqref="D37" xr:uid="{00000000-0002-0000-0100-000002000000}">
      <formula1>"98%, 97%, 96%, 95%, 94%, 93%, 92%, 91%, 90%"</formula1>
    </dataValidation>
  </dataValidations>
  <pageMargins left="0.7" right="0.7" top="0.78740157499999996" bottom="0.78740157499999996" header="0.3" footer="0.3"/>
  <pageSetup paperSize="9" scale="59" orientation="portrait"/>
  <headerFooter>
    <oddFooter>&amp;L02 Entgelt&amp;CAntragsformular_stationär AVG §82a SGB XI 2023/2024&amp;R Freistaat Thüringen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showGridLines="0" view="pageBreakPreview" zoomScaleNormal="100" zoomScaleSheetLayoutView="100" workbookViewId="0">
      <selection activeCell="L1" sqref="L1:M1"/>
    </sheetView>
  </sheetViews>
  <sheetFormatPr baseColWidth="10" defaultRowHeight="15" x14ac:dyDescent="0.25"/>
  <cols>
    <col min="3" max="3" width="25.5703125" customWidth="1"/>
    <col min="4" max="10" width="12.42578125" customWidth="1"/>
    <col min="11" max="11" width="16.42578125" customWidth="1"/>
  </cols>
  <sheetData>
    <row r="1" spans="1:13" x14ac:dyDescent="0.25">
      <c r="L1" s="103" t="str">
        <f>'02 Entgelt 2024-2025'!H3</f>
        <v xml:space="preserve">Version </v>
      </c>
      <c r="M1" s="104">
        <f>'02 Entgelt 2024-2025'!I3</f>
        <v>45428</v>
      </c>
    </row>
    <row r="2" spans="1:13" ht="15.75" x14ac:dyDescent="0.25">
      <c r="A2" s="85" t="s">
        <v>61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3" x14ac:dyDescent="0.25">
      <c r="A3" s="58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3" x14ac:dyDescent="0.25">
      <c r="A4" s="55" t="s">
        <v>60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3" ht="15.75" thickBot="1" x14ac:dyDescent="0.3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3" ht="15.75" thickBot="1" x14ac:dyDescent="0.3">
      <c r="A6" s="84" t="s">
        <v>59</v>
      </c>
      <c r="B6" s="83"/>
      <c r="C6" s="82"/>
      <c r="D6" s="81">
        <v>1</v>
      </c>
      <c r="E6" s="81">
        <v>2</v>
      </c>
      <c r="F6" s="81">
        <v>3</v>
      </c>
      <c r="G6" s="81">
        <v>4</v>
      </c>
      <c r="H6" s="81">
        <v>5</v>
      </c>
      <c r="I6" s="81">
        <v>6</v>
      </c>
      <c r="J6" s="81">
        <v>7</v>
      </c>
      <c r="K6" s="81">
        <v>8</v>
      </c>
    </row>
    <row r="7" spans="1:13" ht="15.75" thickBot="1" x14ac:dyDescent="0.3">
      <c r="A7" s="80" t="s">
        <v>58</v>
      </c>
      <c r="B7" s="79"/>
      <c r="C7" s="78"/>
      <c r="D7" s="77"/>
      <c r="E7" s="77"/>
      <c r="F7" s="77"/>
      <c r="G7" s="77"/>
      <c r="H7" s="77"/>
      <c r="I7" s="77"/>
      <c r="J7" s="77"/>
      <c r="K7" s="77"/>
    </row>
    <row r="8" spans="1:13" x14ac:dyDescent="0.25">
      <c r="A8" s="76"/>
      <c r="B8" s="75"/>
      <c r="C8" s="74"/>
      <c r="D8" s="73"/>
      <c r="E8" s="73"/>
      <c r="F8" s="73"/>
      <c r="G8" s="73"/>
      <c r="H8" s="73"/>
      <c r="I8" s="73"/>
      <c r="J8" s="73"/>
      <c r="K8" s="73"/>
    </row>
    <row r="9" spans="1:13" x14ac:dyDescent="0.25">
      <c r="A9" s="68" t="s">
        <v>57</v>
      </c>
      <c r="B9" s="69"/>
      <c r="C9" s="65"/>
      <c r="D9" s="70"/>
      <c r="E9" s="70"/>
      <c r="F9" s="70"/>
      <c r="G9" s="70"/>
      <c r="H9" s="70"/>
      <c r="I9" s="70"/>
      <c r="J9" s="70"/>
      <c r="K9" s="70"/>
    </row>
    <row r="10" spans="1:13" x14ac:dyDescent="0.25">
      <c r="A10" s="68" t="s">
        <v>56</v>
      </c>
      <c r="B10" s="69"/>
      <c r="C10" s="65"/>
      <c r="D10" s="70"/>
      <c r="E10" s="70"/>
      <c r="F10" s="70"/>
      <c r="G10" s="70"/>
      <c r="H10" s="70"/>
      <c r="I10" s="70"/>
      <c r="J10" s="70"/>
      <c r="K10" s="70"/>
    </row>
    <row r="11" spans="1:13" x14ac:dyDescent="0.25">
      <c r="A11" s="72" t="s">
        <v>55</v>
      </c>
      <c r="B11" s="69"/>
      <c r="C11" s="65"/>
      <c r="D11" s="71"/>
      <c r="E11" s="71"/>
      <c r="F11" s="71"/>
      <c r="G11" s="71"/>
      <c r="H11" s="71"/>
      <c r="I11" s="71"/>
      <c r="J11" s="71"/>
      <c r="K11" s="71"/>
    </row>
    <row r="12" spans="1:13" x14ac:dyDescent="0.25">
      <c r="A12" s="72" t="s">
        <v>54</v>
      </c>
      <c r="B12" s="69"/>
      <c r="C12" s="65"/>
      <c r="D12" s="71"/>
      <c r="E12" s="71"/>
      <c r="F12" s="71"/>
      <c r="G12" s="71"/>
      <c r="H12" s="71"/>
      <c r="I12" s="71"/>
      <c r="J12" s="71"/>
      <c r="K12" s="71"/>
    </row>
    <row r="13" spans="1:13" x14ac:dyDescent="0.25">
      <c r="A13" s="68" t="s">
        <v>53</v>
      </c>
      <c r="B13" s="69"/>
      <c r="C13" s="65"/>
      <c r="D13" s="70"/>
      <c r="E13" s="70"/>
      <c r="F13" s="70"/>
      <c r="G13" s="70"/>
      <c r="H13" s="70"/>
      <c r="I13" s="70"/>
      <c r="J13" s="70"/>
      <c r="K13" s="70"/>
    </row>
    <row r="14" spans="1:13" x14ac:dyDescent="0.25">
      <c r="A14" s="86"/>
      <c r="B14" s="87"/>
      <c r="C14" s="88" t="s">
        <v>52</v>
      </c>
      <c r="D14" s="89">
        <f t="shared" ref="D14:K14" si="0">SUM(D9:D13)</f>
        <v>0</v>
      </c>
      <c r="E14" s="89">
        <f t="shared" si="0"/>
        <v>0</v>
      </c>
      <c r="F14" s="89">
        <f t="shared" si="0"/>
        <v>0</v>
      </c>
      <c r="G14" s="89">
        <f t="shared" si="0"/>
        <v>0</v>
      </c>
      <c r="H14" s="89">
        <f t="shared" si="0"/>
        <v>0</v>
      </c>
      <c r="I14" s="89">
        <f t="shared" si="0"/>
        <v>0</v>
      </c>
      <c r="J14" s="89">
        <f t="shared" si="0"/>
        <v>0</v>
      </c>
      <c r="K14" s="89">
        <f t="shared" si="0"/>
        <v>0</v>
      </c>
    </row>
    <row r="15" spans="1:13" x14ac:dyDescent="0.25">
      <c r="A15" s="86" t="s">
        <v>66</v>
      </c>
      <c r="B15" s="87"/>
      <c r="C15" s="88"/>
      <c r="D15" s="90">
        <f t="shared" ref="D15:K15" si="1">$B$16*D14/100</f>
        <v>0</v>
      </c>
      <c r="E15" s="90">
        <f t="shared" si="1"/>
        <v>0</v>
      </c>
      <c r="F15" s="90">
        <f t="shared" si="1"/>
        <v>0</v>
      </c>
      <c r="G15" s="90">
        <f t="shared" si="1"/>
        <v>0</v>
      </c>
      <c r="H15" s="90">
        <f t="shared" si="1"/>
        <v>0</v>
      </c>
      <c r="I15" s="90">
        <f t="shared" si="1"/>
        <v>0</v>
      </c>
      <c r="J15" s="90">
        <f t="shared" si="1"/>
        <v>0</v>
      </c>
      <c r="K15" s="90">
        <f t="shared" si="1"/>
        <v>0</v>
      </c>
    </row>
    <row r="16" spans="1:13" x14ac:dyDescent="0.25">
      <c r="A16" s="68"/>
      <c r="B16" s="102">
        <v>21.7</v>
      </c>
      <c r="C16" s="65"/>
      <c r="D16" s="135"/>
      <c r="E16" s="135"/>
      <c r="F16" s="135"/>
      <c r="G16" s="135"/>
      <c r="H16" s="135"/>
      <c r="I16" s="135"/>
      <c r="J16" s="135"/>
      <c r="K16" s="135"/>
    </row>
    <row r="17" spans="1:13" x14ac:dyDescent="0.25">
      <c r="A17" s="67" t="s">
        <v>51</v>
      </c>
      <c r="B17" s="66"/>
      <c r="C17" s="65"/>
      <c r="D17" s="64"/>
      <c r="E17" s="64"/>
      <c r="F17" s="64"/>
      <c r="G17" s="64"/>
      <c r="H17" s="64"/>
      <c r="I17" s="64"/>
      <c r="J17" s="64"/>
      <c r="K17" s="64"/>
    </row>
    <row r="18" spans="1:13" ht="15.75" thickBot="1" x14ac:dyDescent="0.3">
      <c r="A18" s="67" t="s">
        <v>50</v>
      </c>
      <c r="B18" s="66"/>
      <c r="C18" s="65"/>
      <c r="D18" s="64"/>
      <c r="E18" s="64"/>
      <c r="F18" s="64"/>
      <c r="G18" s="64"/>
      <c r="H18" s="64"/>
      <c r="I18" s="64"/>
      <c r="J18" s="64"/>
      <c r="K18" s="64"/>
    </row>
    <row r="19" spans="1:13" ht="15.75" thickBot="1" x14ac:dyDescent="0.3">
      <c r="A19" s="63"/>
      <c r="B19" s="62"/>
      <c r="C19" s="61"/>
      <c r="D19" s="60"/>
      <c r="E19" s="60"/>
      <c r="F19" s="60"/>
      <c r="G19" s="60"/>
      <c r="H19" s="60"/>
      <c r="I19" s="60"/>
      <c r="J19" s="60"/>
      <c r="K19" s="60"/>
      <c r="L19" s="98" t="s">
        <v>62</v>
      </c>
      <c r="M19" s="99"/>
    </row>
    <row r="20" spans="1:13" ht="15.75" thickBot="1" x14ac:dyDescent="0.3">
      <c r="A20" s="94" t="s">
        <v>13</v>
      </c>
      <c r="B20" s="95"/>
      <c r="C20" s="96"/>
      <c r="D20" s="97">
        <f>D14+D15+D17+D18</f>
        <v>0</v>
      </c>
      <c r="E20" s="97">
        <f>E14+E15+E17+E18</f>
        <v>0</v>
      </c>
      <c r="F20" s="97">
        <f>F14+F15+F17+F18</f>
        <v>0</v>
      </c>
      <c r="G20" s="97">
        <f>G14+G15+G17+G18</f>
        <v>0</v>
      </c>
      <c r="H20" s="97">
        <f>H14+H15+H17+H18</f>
        <v>0</v>
      </c>
      <c r="I20" s="97">
        <f>I14+I15+I17+I18</f>
        <v>0</v>
      </c>
      <c r="J20" s="97">
        <f>J14+J15+J17+J18</f>
        <v>0</v>
      </c>
      <c r="K20" s="97">
        <f>K14+K15+K17+K18</f>
        <v>0</v>
      </c>
      <c r="L20" s="100">
        <f>SUM(D20:K20)</f>
        <v>0</v>
      </c>
      <c r="M20" s="101"/>
    </row>
    <row r="21" spans="1:13" x14ac:dyDescent="0.25">
      <c r="A21" s="60"/>
      <c r="B21" s="55"/>
      <c r="C21" s="55"/>
      <c r="D21" s="59"/>
      <c r="E21" s="59"/>
      <c r="F21" s="59"/>
      <c r="G21" s="59"/>
      <c r="H21" s="59"/>
      <c r="I21" s="59"/>
      <c r="J21" s="59"/>
      <c r="K21" s="59"/>
    </row>
    <row r="22" spans="1:13" x14ac:dyDescent="0.25">
      <c r="A22" s="60"/>
      <c r="B22" s="55"/>
      <c r="C22" s="55"/>
      <c r="D22" s="59"/>
      <c r="E22" s="59"/>
      <c r="F22" s="59"/>
      <c r="G22" s="59"/>
      <c r="H22" s="59"/>
      <c r="I22" s="59"/>
      <c r="J22" s="59"/>
      <c r="K22" s="59"/>
    </row>
    <row r="23" spans="1:13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3" x14ac:dyDescent="0.25">
      <c r="A24" s="58" t="s">
        <v>49</v>
      </c>
      <c r="B24" s="58"/>
      <c r="C24" s="55"/>
      <c r="D24" s="55"/>
      <c r="E24" s="55"/>
      <c r="F24" s="55"/>
      <c r="G24" s="55"/>
      <c r="H24" s="55"/>
      <c r="I24" s="55"/>
      <c r="J24" s="55"/>
      <c r="K24" s="55"/>
    </row>
    <row r="25" spans="1:13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3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3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3" ht="15.75" thickBot="1" x14ac:dyDescent="0.3">
      <c r="A28" s="57"/>
      <c r="B28" s="57"/>
      <c r="C28" s="55"/>
      <c r="D28" s="57"/>
      <c r="E28" s="57"/>
      <c r="F28" s="57"/>
      <c r="G28" s="57"/>
      <c r="H28" s="57"/>
      <c r="I28" s="57"/>
      <c r="J28" s="57"/>
      <c r="K28" s="57"/>
    </row>
    <row r="29" spans="1:13" x14ac:dyDescent="0.25">
      <c r="A29" s="56" t="s">
        <v>48</v>
      </c>
      <c r="B29" s="55"/>
      <c r="C29" s="55"/>
      <c r="D29" s="56" t="s">
        <v>47</v>
      </c>
      <c r="E29" s="56"/>
      <c r="F29" s="56"/>
      <c r="G29" s="56"/>
      <c r="H29" s="56"/>
      <c r="I29" s="56"/>
      <c r="J29" s="56"/>
      <c r="K29" s="56"/>
    </row>
  </sheetData>
  <sheetProtection algorithmName="SHA-512" hashValue="U8tDhYLJaj7JIUc0Jhw+hrYNQHk7R+967ey+7Y8uV0e2UI8A9Ay6xGhsGVlNIET8nHSVykhNXUDu6+aDovAO/g==" saltValue="u9YA/vtHqzOQsY0p+M/dvg==" spinCount="100000" sheet="1" objects="1" scenarios="1"/>
  <pageMargins left="0.7" right="0.7" top="0.78740157499999996" bottom="0.78740157499999996" header="0.3" footer="0.3"/>
  <pageSetup paperSize="9" scale="7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01 Hinweise</vt:lpstr>
      <vt:lpstr>02 Entgelt 2024-2025</vt:lpstr>
      <vt:lpstr>03 Berechnungsgrundlage</vt:lpstr>
      <vt:lpstr>'01 Hinweise'!Druckbereich</vt:lpstr>
      <vt:lpstr>'02 Entgelt 2024-2025'!Druckbereich</vt:lpstr>
      <vt:lpstr>LFZBEGINN</vt:lpstr>
    </vt:vector>
  </TitlesOfParts>
  <Company>AWO AJS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AOK PLUS I Spitzabrechnung AVG I AOK-Gesundheitspartnerportal</dc:title>
  <dc:subject>Pflege I Ausbildungsvergütung</dc:subject>
  <dc:creator>AOK PLUS - Die Gesundheitskasse für Sachsen und Thüringen</dc:creator>
  <cp:lastModifiedBy>Marquardt-Fuchs, Jana / G-PP-VM-T</cp:lastModifiedBy>
  <cp:lastPrinted>2024-05-16T09:13:51Z</cp:lastPrinted>
  <dcterms:created xsi:type="dcterms:W3CDTF">2020-08-20T06:38:02Z</dcterms:created>
  <dcterms:modified xsi:type="dcterms:W3CDTF">2024-05-16T09:14:52Z</dcterms:modified>
</cp:coreProperties>
</file>